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3A527DDA-D88F-4D78-A91D-B609525D81B5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Osa 1" sheetId="2" r:id="rId1"/>
    <sheet name="Osa 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2" l="1"/>
  <c r="I34" i="2"/>
  <c r="I35" i="2"/>
  <c r="I36" i="2"/>
  <c r="I14" i="2" l="1"/>
  <c r="I40" i="2" l="1"/>
  <c r="J40" i="2" s="1"/>
  <c r="I37" i="2"/>
  <c r="J37" i="2" s="1"/>
  <c r="J35" i="2"/>
  <c r="J36" i="2"/>
  <c r="J34" i="2"/>
  <c r="I22" i="2"/>
  <c r="J22" i="2" s="1"/>
  <c r="I21" i="2"/>
  <c r="J21" i="2" s="1"/>
  <c r="J14" i="2"/>
  <c r="I23" i="3"/>
  <c r="J23" i="3" s="1"/>
  <c r="I20" i="3"/>
  <c r="J20" i="3" s="1"/>
  <c r="I16" i="3"/>
  <c r="J16" i="3" s="1"/>
  <c r="I18" i="3"/>
  <c r="J18" i="3" s="1"/>
  <c r="I14" i="3"/>
  <c r="J33" i="2" l="1"/>
  <c r="J42" i="2" s="1"/>
  <c r="I42" i="2"/>
  <c r="J14" i="3"/>
  <c r="J24" i="3" s="1"/>
  <c r="I24" i="3"/>
  <c r="J23" i="2"/>
  <c r="I23" i="2"/>
  <c r="I43" i="2" l="1"/>
  <c r="J43" i="2"/>
</calcChain>
</file>

<file path=xl/sharedStrings.xml><?xml version="1.0" encoding="utf-8"?>
<sst xmlns="http://schemas.openxmlformats.org/spreadsheetml/2006/main" count="154" uniqueCount="70">
  <si>
    <t>Pakkuja nimi:</t>
  </si>
  <si>
    <t>Pakkuja registrikood:</t>
  </si>
  <si>
    <t>Pakkuja aadress:</t>
  </si>
  <si>
    <t>Pakkumuse jõusoleku aeg kalendripäevades:</t>
  </si>
  <si>
    <t>Kogus</t>
  </si>
  <si>
    <t>Ühik</t>
  </si>
  <si>
    <t xml:space="preserve">Pakkuja kirjutab välja pakutava toote tootja tootekoodi. </t>
  </si>
  <si>
    <t>Maksumus kokku</t>
  </si>
  <si>
    <t>Tootetugi kuudes</t>
  </si>
  <si>
    <t>kompl</t>
  </si>
  <si>
    <t>litsents</t>
  </si>
  <si>
    <t>FortiManager</t>
  </si>
  <si>
    <t>FortiAnalyzer</t>
  </si>
  <si>
    <t>Nimetus</t>
  </si>
  <si>
    <t>Tootekood</t>
  </si>
  <si>
    <t>FSA-VM00</t>
  </si>
  <si>
    <t>FortiWiFi-40F</t>
  </si>
  <si>
    <t>FWF-40F-3G4G-E</t>
  </si>
  <si>
    <t>FC-10-F40FI-928-02-12</t>
  </si>
  <si>
    <t>FortiAP-221E</t>
  </si>
  <si>
    <t>FAP-221E-U</t>
  </si>
  <si>
    <t>FC-10-PE221-247-02-12</t>
  </si>
  <si>
    <t>FortiSwitch 148F-FPOE</t>
  </si>
  <si>
    <t>FS-148F-FPOE</t>
  </si>
  <si>
    <t>FC-10-148FF-247-02-12</t>
  </si>
  <si>
    <t>FortiSwitch 124F-FPOE</t>
  </si>
  <si>
    <t>FS-124F-FPOE</t>
  </si>
  <si>
    <t>FC-10-S124F-247-02-12</t>
  </si>
  <si>
    <t>FN-TRAN-LX</t>
  </si>
  <si>
    <t>Seadmeraam</t>
  </si>
  <si>
    <t>SP-RACKTRAY-02</t>
  </si>
  <si>
    <t>FortiGate-81F</t>
  </si>
  <si>
    <t>FC-10-0081F-928-02-60</t>
  </si>
  <si>
    <t>FC-10-0081F-301-02-60</t>
  </si>
  <si>
    <t>FN-TRAN-SX</t>
  </si>
  <si>
    <t>SP-FG60E-PDC-5</t>
  </si>
  <si>
    <t>SP-FG60CPCOR-EU</t>
  </si>
  <si>
    <t>FC2-10-AZVMS-465-01-60</t>
  </si>
  <si>
    <t>FC2-10-FMGVS-258-01-60</t>
  </si>
  <si>
    <t>Tarnekoht: Suur Sõjamäe 23a, Tallinn</t>
  </si>
  <si>
    <t>FortiWeb-VM (4 CPU)</t>
  </si>
  <si>
    <t>FC3-10-WBVMS-916-02-60</t>
  </si>
  <si>
    <t>FortiMail-VM (2 CPU)</t>
  </si>
  <si>
    <t>FC2-10-FEVVS-646-02-60</t>
  </si>
  <si>
    <t>FortiProxy-VM04</t>
  </si>
  <si>
    <t>LIC-FPRXY-VM04</t>
  </si>
  <si>
    <t>FC1-10-XYVM4-514-02-60</t>
  </si>
  <si>
    <t>FC-10-XYVM4-248-02-60</t>
  </si>
  <si>
    <t>FortiSandbox VM00</t>
  </si>
  <si>
    <t>FC-10-FSV00-500-02-60</t>
  </si>
  <si>
    <t>Hankelepingu allkirjastaja nimi ja allkirjastusõiguse alus:</t>
  </si>
  <si>
    <t>Kontaktisik hankelepingu täitmisel (nimi ja kontaktandmed):</t>
  </si>
  <si>
    <t>Pakkumuse koostamise kuupäev:</t>
  </si>
  <si>
    <t>Maksumuse vorm</t>
  </si>
  <si>
    <t>Maksumus kokku käibemaksuta (täidab eelsisestatud valem)</t>
  </si>
  <si>
    <t>Maksumus kokku käibemaksuga (täidab eelsisestatud valem)</t>
  </si>
  <si>
    <t>Ühikuhind käibemaksuga</t>
  </si>
  <si>
    <t>Pakkumuse kogumaksumus käibemaksuta:</t>
  </si>
  <si>
    <t>Tarneaeg nädalates peale hankelepingu sõlmimist</t>
  </si>
  <si>
    <t>Ühikuhind käibemaksuta</t>
  </si>
  <si>
    <t>FG-81F</t>
  </si>
  <si>
    <t>AS ATEA</t>
  </si>
  <si>
    <t>Järvevana tee 7B, Tallinn 10112</t>
  </si>
  <si>
    <t>Rome Mitt, volikirja alusel</t>
  </si>
  <si>
    <t>Rome Mitt (rome.mitt@atea.ee / lepingud@atea.ee; +372 610 5920)</t>
  </si>
  <si>
    <t>Maksumus</t>
  </si>
  <si>
    <t>Garantiikeskuse andmed:</t>
  </si>
  <si>
    <t>Järvevana 7B, Tallinn</t>
  </si>
  <si>
    <t>garantii@atea.ee</t>
  </si>
  <si>
    <t>telefon: +372 610 5924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</si>
</sst>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rgb="FF0070C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164" fontId="4" fillId="5" borderId="13" xfId="1" applyNumberFormat="1" applyFont="1" applyFill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4" fillId="5" borderId="10" xfId="1" applyNumberFormat="1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5" borderId="13" xfId="1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Alignment="1">
      <alignment horizontal="left"/>
    </xf>
    <xf numFmtId="0" fontId="2" fillId="2" borderId="0" xfId="0" applyFont="1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4" fontId="2" fillId="0" borderId="13" xfId="1" applyFont="1" applyBorder="1"/>
    <xf numFmtId="0" fontId="1" fillId="0" borderId="0" xfId="0" applyFont="1" applyAlignment="1">
      <alignment vertical="center"/>
    </xf>
    <xf numFmtId="0" fontId="1" fillId="4" borderId="2" xfId="0" applyFont="1" applyFill="1" applyBorder="1" applyAlignment="1">
      <alignment horizontal="right"/>
    </xf>
    <xf numFmtId="164" fontId="4" fillId="4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2" fillId="4" borderId="0" xfId="0" applyFont="1" applyFill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/>
    </xf>
    <xf numFmtId="164" fontId="2" fillId="6" borderId="0" xfId="0" applyNumberFormat="1" applyFont="1" applyFill="1"/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4" fontId="6" fillId="0" borderId="0" xfId="0" applyNumberFormat="1" applyFont="1" applyAlignment="1">
      <alignment horizontal="left" vertical="top"/>
    </xf>
    <xf numFmtId="0" fontId="2" fillId="0" borderId="14" xfId="0" applyFont="1" applyBorder="1" applyAlignment="1">
      <alignment horizontal="center"/>
    </xf>
    <xf numFmtId="0" fontId="2" fillId="5" borderId="4" xfId="0" applyFont="1" applyFill="1" applyBorder="1" applyAlignment="1">
      <alignment horizontal="center" vertical="center" wrapText="1"/>
    </xf>
    <xf numFmtId="164" fontId="4" fillId="5" borderId="4" xfId="1" applyNumberFormat="1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5" borderId="7" xfId="1" applyNumberFormat="1" applyFont="1" applyFill="1" applyBorder="1" applyAlignment="1">
      <alignment horizontal="center" vertical="center"/>
    </xf>
    <xf numFmtId="164" fontId="4" fillId="5" borderId="10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top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2" fontId="3" fillId="5" borderId="8" xfId="0" applyNumberFormat="1" applyFont="1" applyFill="1" applyBorder="1" applyAlignment="1">
      <alignment horizontal="center" vertical="center" wrapText="1"/>
    </xf>
    <xf numFmtId="2" fontId="3" fillId="5" borderId="5" xfId="0" applyNumberFormat="1" applyFont="1" applyFill="1" applyBorder="1" applyAlignment="1">
      <alignment horizontal="center" vertical="center" wrapText="1"/>
    </xf>
    <xf numFmtId="2" fontId="3" fillId="5" borderId="11" xfId="0" applyNumberFormat="1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/>
    </xf>
    <xf numFmtId="44" fontId="4" fillId="0" borderId="11" xfId="1" applyFont="1" applyBorder="1" applyAlignment="1">
      <alignment horizontal="center" vertical="center"/>
    </xf>
    <xf numFmtId="44" fontId="4" fillId="0" borderId="8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5" borderId="5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164" fontId="4" fillId="5" borderId="8" xfId="1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workbookViewId="0">
      <selection activeCell="M19" sqref="M19"/>
    </sheetView>
  </sheetViews>
  <sheetFormatPr defaultColWidth="9.109375" defaultRowHeight="14.4" x14ac:dyDescent="0.3"/>
  <cols>
    <col min="1" max="1" width="9.33203125" customWidth="1"/>
    <col min="2" max="2" width="19.44140625" customWidth="1"/>
    <col min="3" max="3" width="23.6640625" customWidth="1"/>
    <col min="4" max="4" width="9.6640625" style="3" customWidth="1"/>
    <col min="5" max="5" width="29.33203125" customWidth="1"/>
    <col min="6" max="6" width="10.33203125" customWidth="1"/>
    <col min="7" max="7" width="8.33203125" customWidth="1"/>
    <col min="8" max="8" width="21" customWidth="1"/>
    <col min="9" max="9" width="22" customWidth="1"/>
    <col min="10" max="10" width="20.88671875" customWidth="1"/>
    <col min="11" max="11" width="13" customWidth="1"/>
  </cols>
  <sheetData>
    <row r="1" spans="1:11" x14ac:dyDescent="0.3">
      <c r="A1" s="31"/>
      <c r="B1" s="31"/>
      <c r="C1" s="31"/>
      <c r="D1" s="32"/>
      <c r="E1" s="31"/>
      <c r="F1" s="31"/>
      <c r="G1" s="31"/>
      <c r="H1" s="31"/>
      <c r="I1" s="31"/>
      <c r="J1" s="31"/>
    </row>
    <row r="2" spans="1:11" x14ac:dyDescent="0.3">
      <c r="A2" s="31"/>
      <c r="B2" s="33" t="s">
        <v>65</v>
      </c>
      <c r="C2" s="34"/>
      <c r="D2" s="33"/>
      <c r="E2" s="31"/>
      <c r="F2" s="34"/>
      <c r="G2" s="34"/>
      <c r="H2" s="34"/>
      <c r="I2" s="31"/>
      <c r="J2" s="31"/>
    </row>
    <row r="3" spans="1:11" x14ac:dyDescent="0.3">
      <c r="A3" s="31"/>
      <c r="B3" s="36"/>
      <c r="C3" s="36"/>
      <c r="D3" s="36"/>
      <c r="E3" s="36" t="s">
        <v>0</v>
      </c>
      <c r="F3" s="63" t="s">
        <v>61</v>
      </c>
      <c r="G3" s="37"/>
      <c r="H3" s="37"/>
      <c r="I3" s="31"/>
      <c r="J3" s="31"/>
    </row>
    <row r="4" spans="1:11" x14ac:dyDescent="0.3">
      <c r="A4" s="31"/>
      <c r="B4" s="36"/>
      <c r="C4" s="36"/>
      <c r="D4" s="36"/>
      <c r="E4" s="36" t="s">
        <v>1</v>
      </c>
      <c r="F4" s="63">
        <v>10088390</v>
      </c>
      <c r="G4" s="37"/>
      <c r="H4" s="37"/>
      <c r="I4" s="31"/>
      <c r="J4" s="31"/>
    </row>
    <row r="5" spans="1:11" x14ac:dyDescent="0.3">
      <c r="A5" s="31"/>
      <c r="B5" s="36"/>
      <c r="C5" s="36"/>
      <c r="D5" s="36"/>
      <c r="E5" s="36" t="s">
        <v>2</v>
      </c>
      <c r="F5" s="63" t="s">
        <v>62</v>
      </c>
      <c r="G5" s="37"/>
      <c r="H5" s="37"/>
      <c r="I5" s="31"/>
      <c r="J5" s="31"/>
    </row>
    <row r="6" spans="1:11" x14ac:dyDescent="0.3">
      <c r="A6" s="31"/>
      <c r="B6" s="36"/>
      <c r="C6" s="36"/>
      <c r="D6" s="36"/>
      <c r="E6" s="36" t="s">
        <v>50</v>
      </c>
      <c r="F6" s="63" t="s">
        <v>63</v>
      </c>
      <c r="G6" s="37"/>
      <c r="H6" s="37"/>
      <c r="I6" s="31"/>
      <c r="J6" s="31"/>
    </row>
    <row r="7" spans="1:11" x14ac:dyDescent="0.3">
      <c r="A7" s="31"/>
      <c r="B7" s="36"/>
      <c r="C7" s="36"/>
      <c r="D7" s="36"/>
      <c r="E7" s="36" t="s">
        <v>51</v>
      </c>
      <c r="F7" s="63" t="s">
        <v>64</v>
      </c>
      <c r="G7" s="37"/>
      <c r="H7" s="37"/>
      <c r="I7" s="31"/>
      <c r="J7" s="31"/>
    </row>
    <row r="8" spans="1:11" x14ac:dyDescent="0.3">
      <c r="A8" s="31"/>
      <c r="B8" s="36"/>
      <c r="C8" s="36"/>
      <c r="D8" s="36"/>
      <c r="E8" s="36" t="s">
        <v>52</v>
      </c>
      <c r="F8" s="82">
        <v>45628</v>
      </c>
      <c r="G8" s="37"/>
      <c r="H8" s="37"/>
      <c r="I8" s="31"/>
      <c r="J8" s="31"/>
    </row>
    <row r="9" spans="1:11" x14ac:dyDescent="0.3">
      <c r="A9" s="31"/>
      <c r="B9" s="36"/>
      <c r="C9" s="36"/>
      <c r="D9" s="36"/>
      <c r="E9" s="36" t="s">
        <v>3</v>
      </c>
      <c r="F9" s="63">
        <v>60</v>
      </c>
      <c r="G9" s="63"/>
      <c r="H9" s="63"/>
      <c r="I9" s="31"/>
      <c r="J9" s="31"/>
    </row>
    <row r="10" spans="1:11" x14ac:dyDescent="0.3">
      <c r="A10" s="31"/>
      <c r="B10" s="31"/>
      <c r="C10" s="31"/>
      <c r="D10" s="32"/>
      <c r="E10" s="31"/>
      <c r="F10" s="31"/>
      <c r="G10" s="31"/>
      <c r="H10" s="31"/>
      <c r="I10" s="31"/>
      <c r="J10" s="31"/>
    </row>
    <row r="11" spans="1:11" x14ac:dyDescent="0.3">
      <c r="A11" s="31"/>
      <c r="B11" s="38"/>
      <c r="C11" s="38"/>
      <c r="D11" s="106"/>
      <c r="E11" s="106"/>
      <c r="F11" s="106"/>
      <c r="G11" s="106"/>
      <c r="H11" s="106"/>
      <c r="I11" s="106"/>
      <c r="J11" s="106"/>
      <c r="K11" s="39"/>
    </row>
    <row r="12" spans="1:11" ht="15" thickBot="1" x14ac:dyDescent="0.35">
      <c r="A12" s="31"/>
      <c r="B12" s="40"/>
      <c r="C12" s="40"/>
      <c r="D12" s="41"/>
      <c r="E12" s="41"/>
      <c r="F12" s="42"/>
      <c r="G12" s="42"/>
      <c r="H12" s="43"/>
      <c r="I12" s="42"/>
      <c r="J12" s="42"/>
      <c r="K12" s="44"/>
    </row>
    <row r="13" spans="1:11" s="2" customFormat="1" ht="51" customHeight="1" thickBot="1" x14ac:dyDescent="0.35">
      <c r="A13" s="46"/>
      <c r="B13" s="76" t="s">
        <v>13</v>
      </c>
      <c r="C13" s="56" t="s">
        <v>14</v>
      </c>
      <c r="D13" s="16" t="s">
        <v>8</v>
      </c>
      <c r="E13" s="16" t="s">
        <v>6</v>
      </c>
      <c r="F13" s="20" t="s">
        <v>4</v>
      </c>
      <c r="G13" s="20" t="s">
        <v>5</v>
      </c>
      <c r="H13" s="77" t="s">
        <v>56</v>
      </c>
      <c r="I13" s="78" t="s">
        <v>54</v>
      </c>
      <c r="J13" s="78" t="s">
        <v>55</v>
      </c>
      <c r="K13" s="79" t="s">
        <v>58</v>
      </c>
    </row>
    <row r="14" spans="1:11" s="2" customFormat="1" x14ac:dyDescent="0.3">
      <c r="A14" s="46"/>
      <c r="B14" s="113" t="s">
        <v>31</v>
      </c>
      <c r="C14" s="48" t="s">
        <v>60</v>
      </c>
      <c r="D14" s="115">
        <v>60</v>
      </c>
      <c r="E14" s="84" t="s">
        <v>60</v>
      </c>
      <c r="F14" s="75">
        <v>60</v>
      </c>
      <c r="G14" s="117" t="s">
        <v>9</v>
      </c>
      <c r="H14" s="119">
        <v>3695</v>
      </c>
      <c r="I14" s="107">
        <f>F14*H14</f>
        <v>221700</v>
      </c>
      <c r="J14" s="107">
        <f>I14*1.22</f>
        <v>270474</v>
      </c>
      <c r="K14" s="109">
        <v>3</v>
      </c>
    </row>
    <row r="15" spans="1:11" s="2" customFormat="1" x14ac:dyDescent="0.3">
      <c r="A15" s="46"/>
      <c r="B15" s="113"/>
      <c r="C15" s="53" t="s">
        <v>32</v>
      </c>
      <c r="D15" s="115"/>
      <c r="E15" s="5" t="s">
        <v>32</v>
      </c>
      <c r="F15" s="1">
        <v>60</v>
      </c>
      <c r="G15" s="117"/>
      <c r="H15" s="120"/>
      <c r="I15" s="107"/>
      <c r="J15" s="107"/>
      <c r="K15" s="109"/>
    </row>
    <row r="16" spans="1:11" s="2" customFormat="1" x14ac:dyDescent="0.3">
      <c r="A16" s="46"/>
      <c r="B16" s="113"/>
      <c r="C16" s="53" t="s">
        <v>33</v>
      </c>
      <c r="D16" s="115"/>
      <c r="E16" s="5" t="s">
        <v>33</v>
      </c>
      <c r="F16" s="1">
        <v>60</v>
      </c>
      <c r="G16" s="117"/>
      <c r="H16" s="120"/>
      <c r="I16" s="107"/>
      <c r="J16" s="107"/>
      <c r="K16" s="109"/>
    </row>
    <row r="17" spans="1:11" s="2" customFormat="1" x14ac:dyDescent="0.3">
      <c r="A17" s="46"/>
      <c r="B17" s="113"/>
      <c r="C17" s="53" t="s">
        <v>34</v>
      </c>
      <c r="D17" s="115"/>
      <c r="E17" s="5" t="s">
        <v>34</v>
      </c>
      <c r="F17" s="1">
        <v>60</v>
      </c>
      <c r="G17" s="117"/>
      <c r="H17" s="120"/>
      <c r="I17" s="107"/>
      <c r="J17" s="107"/>
      <c r="K17" s="109"/>
    </row>
    <row r="18" spans="1:11" s="2" customFormat="1" x14ac:dyDescent="0.3">
      <c r="A18" s="46"/>
      <c r="B18" s="113"/>
      <c r="C18" s="53" t="s">
        <v>28</v>
      </c>
      <c r="D18" s="115"/>
      <c r="E18" s="5" t="s">
        <v>28</v>
      </c>
      <c r="F18" s="1">
        <v>60</v>
      </c>
      <c r="G18" s="117"/>
      <c r="H18" s="120"/>
      <c r="I18" s="107"/>
      <c r="J18" s="107"/>
      <c r="K18" s="109"/>
    </row>
    <row r="19" spans="1:11" s="2" customFormat="1" x14ac:dyDescent="0.3">
      <c r="A19" s="46"/>
      <c r="B19" s="113"/>
      <c r="C19" s="53" t="s">
        <v>35</v>
      </c>
      <c r="D19" s="115"/>
      <c r="E19" s="5" t="s">
        <v>35</v>
      </c>
      <c r="F19" s="1">
        <v>12</v>
      </c>
      <c r="G19" s="117"/>
      <c r="H19" s="120"/>
      <c r="I19" s="107"/>
      <c r="J19" s="107"/>
      <c r="K19" s="109"/>
    </row>
    <row r="20" spans="1:11" s="2" customFormat="1" ht="15" thickBot="1" x14ac:dyDescent="0.35">
      <c r="A20" s="46"/>
      <c r="B20" s="114"/>
      <c r="C20" s="49" t="s">
        <v>36</v>
      </c>
      <c r="D20" s="116"/>
      <c r="E20" s="10" t="s">
        <v>36</v>
      </c>
      <c r="F20" s="64">
        <v>60</v>
      </c>
      <c r="G20" s="118"/>
      <c r="H20" s="121"/>
      <c r="I20" s="108"/>
      <c r="J20" s="108"/>
      <c r="K20" s="110"/>
    </row>
    <row r="21" spans="1:11" s="2" customFormat="1" ht="15" thickBot="1" x14ac:dyDescent="0.35">
      <c r="A21" s="46"/>
      <c r="B21" s="54" t="s">
        <v>12</v>
      </c>
      <c r="C21" s="55" t="s">
        <v>37</v>
      </c>
      <c r="D21" s="16">
        <v>60</v>
      </c>
      <c r="E21" s="12" t="s">
        <v>37</v>
      </c>
      <c r="F21" s="20">
        <v>1</v>
      </c>
      <c r="G21" s="18" t="s">
        <v>10</v>
      </c>
      <c r="H21" s="30">
        <v>26975</v>
      </c>
      <c r="I21" s="19">
        <f>F21*H21</f>
        <v>26975</v>
      </c>
      <c r="J21" s="80">
        <f>I21*1.22</f>
        <v>32909.5</v>
      </c>
    </row>
    <row r="22" spans="1:11" s="2" customFormat="1" ht="15" thickBot="1" x14ac:dyDescent="0.35">
      <c r="A22" s="46"/>
      <c r="B22" s="74" t="s">
        <v>11</v>
      </c>
      <c r="C22" s="66" t="s">
        <v>38</v>
      </c>
      <c r="D22" s="9">
        <v>60</v>
      </c>
      <c r="E22" s="24" t="s">
        <v>38</v>
      </c>
      <c r="F22" s="11">
        <v>1</v>
      </c>
      <c r="G22" s="14" t="s">
        <v>10</v>
      </c>
      <c r="H22" s="15">
        <v>9625</v>
      </c>
      <c r="I22" s="17">
        <f>F22*H22</f>
        <v>9625</v>
      </c>
      <c r="J22" s="81">
        <f>I22*1.22</f>
        <v>11742.5</v>
      </c>
    </row>
    <row r="23" spans="1:11" ht="15" customHeight="1" x14ac:dyDescent="0.3">
      <c r="A23" s="31"/>
      <c r="B23" s="46"/>
      <c r="C23" s="46"/>
      <c r="D23" s="47"/>
      <c r="E23" s="31"/>
      <c r="F23" s="31"/>
      <c r="G23" s="31"/>
      <c r="H23" s="67" t="s">
        <v>7</v>
      </c>
      <c r="I23" s="61">
        <f>SUM(I14:I22)</f>
        <v>258300</v>
      </c>
      <c r="J23" s="62">
        <f>SUM(J14:J22)</f>
        <v>315126</v>
      </c>
    </row>
    <row r="24" spans="1:11" x14ac:dyDescent="0.3">
      <c r="A24" s="31"/>
      <c r="B24" s="59" t="s">
        <v>39</v>
      </c>
      <c r="C24" s="59"/>
      <c r="D24" s="47"/>
      <c r="E24" s="31"/>
      <c r="F24" s="31"/>
      <c r="G24" s="31"/>
      <c r="H24" s="31"/>
      <c r="I24" s="31"/>
      <c r="J24" s="31"/>
    </row>
    <row r="25" spans="1:11" x14ac:dyDescent="0.3">
      <c r="A25" s="31"/>
      <c r="B25" s="59"/>
      <c r="C25" s="59"/>
      <c r="D25" s="47"/>
      <c r="E25" s="31"/>
      <c r="F25" s="31"/>
      <c r="G25" s="31"/>
      <c r="H25" s="31"/>
      <c r="I25" s="31"/>
      <c r="J25" s="31"/>
    </row>
    <row r="26" spans="1:11" x14ac:dyDescent="0.3">
      <c r="A26" s="31"/>
      <c r="B26" s="59"/>
      <c r="C26" s="59"/>
      <c r="D26" s="47"/>
      <c r="E26" s="31"/>
      <c r="F26" s="31"/>
      <c r="G26" s="31"/>
      <c r="H26" s="31"/>
      <c r="I26" s="31"/>
      <c r="J26" s="31"/>
    </row>
    <row r="27" spans="1:11" x14ac:dyDescent="0.3">
      <c r="A27" s="31"/>
      <c r="B27" s="59"/>
      <c r="C27" s="59"/>
      <c r="D27" s="47"/>
      <c r="E27" s="31"/>
      <c r="F27" s="31"/>
      <c r="G27" s="31"/>
      <c r="H27" s="31"/>
      <c r="I27" s="31"/>
      <c r="J27" s="31"/>
    </row>
    <row r="28" spans="1:11" x14ac:dyDescent="0.3">
      <c r="A28" s="31"/>
      <c r="B28" s="59"/>
      <c r="C28" s="59"/>
      <c r="D28" s="47"/>
      <c r="E28" s="31"/>
      <c r="F28" s="31"/>
      <c r="G28" s="31"/>
      <c r="H28" s="31"/>
      <c r="I28" s="31"/>
      <c r="J28" s="31"/>
    </row>
    <row r="29" spans="1:11" x14ac:dyDescent="0.3">
      <c r="A29" s="31"/>
      <c r="B29" s="59"/>
      <c r="C29" s="59"/>
      <c r="D29" s="47"/>
      <c r="E29" s="31"/>
      <c r="F29" s="31"/>
      <c r="G29" s="31"/>
      <c r="H29" s="31"/>
      <c r="I29" s="31"/>
      <c r="J29" s="31"/>
    </row>
    <row r="30" spans="1:11" x14ac:dyDescent="0.3">
      <c r="A30" s="31"/>
      <c r="B30" s="38"/>
      <c r="C30" s="38"/>
      <c r="D30" s="106"/>
      <c r="E30" s="106"/>
      <c r="F30" s="106"/>
      <c r="G30" s="106"/>
      <c r="H30" s="106"/>
      <c r="I30" s="106"/>
      <c r="J30" s="106"/>
    </row>
    <row r="31" spans="1:11" x14ac:dyDescent="0.3">
      <c r="A31" s="31"/>
      <c r="B31" s="40"/>
      <c r="C31" s="40"/>
      <c r="D31" s="41"/>
      <c r="E31" s="41"/>
      <c r="F31" s="42"/>
      <c r="G31" s="42"/>
      <c r="H31" s="43"/>
      <c r="I31" s="42"/>
      <c r="J31" s="42"/>
    </row>
    <row r="32" spans="1:11" s="2" customFormat="1" ht="44.25" customHeight="1" x14ac:dyDescent="0.3">
      <c r="A32" s="46"/>
      <c r="B32" s="1" t="s">
        <v>13</v>
      </c>
      <c r="C32" s="1" t="s">
        <v>14</v>
      </c>
      <c r="D32" s="21" t="s">
        <v>8</v>
      </c>
      <c r="E32" s="21" t="s">
        <v>6</v>
      </c>
      <c r="F32" s="22" t="s">
        <v>4</v>
      </c>
      <c r="G32" s="22" t="s">
        <v>5</v>
      </c>
      <c r="H32" s="6" t="s">
        <v>56</v>
      </c>
      <c r="I32" s="4" t="s">
        <v>54</v>
      </c>
      <c r="J32" s="4" t="s">
        <v>55</v>
      </c>
    </row>
    <row r="33" spans="1:10" s="2" customFormat="1" ht="15" thickBot="1" x14ac:dyDescent="0.35">
      <c r="A33" s="46"/>
      <c r="B33" s="68" t="s">
        <v>12</v>
      </c>
      <c r="C33" s="49" t="s">
        <v>37</v>
      </c>
      <c r="D33" s="26">
        <v>60</v>
      </c>
      <c r="E33" s="10" t="s">
        <v>37</v>
      </c>
      <c r="F33" s="27">
        <v>1</v>
      </c>
      <c r="G33" s="28" t="s">
        <v>10</v>
      </c>
      <c r="H33" s="23">
        <v>26975</v>
      </c>
      <c r="I33" s="29">
        <f>F33*H33</f>
        <v>26975</v>
      </c>
      <c r="J33" s="29">
        <f>I33*1.22</f>
        <v>32909.5</v>
      </c>
    </row>
    <row r="34" spans="1:10" s="2" customFormat="1" ht="15" thickBot="1" x14ac:dyDescent="0.35">
      <c r="A34" s="46"/>
      <c r="B34" s="65" t="s">
        <v>11</v>
      </c>
      <c r="C34" s="66" t="s">
        <v>38</v>
      </c>
      <c r="D34" s="9">
        <v>60</v>
      </c>
      <c r="E34" s="24" t="s">
        <v>38</v>
      </c>
      <c r="F34" s="11">
        <v>1</v>
      </c>
      <c r="G34" s="14" t="s">
        <v>10</v>
      </c>
      <c r="H34" s="25">
        <v>9625</v>
      </c>
      <c r="I34" s="17">
        <f>F34*H34</f>
        <v>9625</v>
      </c>
      <c r="J34" s="17">
        <f>I34*1.22</f>
        <v>11742.5</v>
      </c>
    </row>
    <row r="35" spans="1:10" s="2" customFormat="1" ht="15" thickBot="1" x14ac:dyDescent="0.35">
      <c r="A35" s="69"/>
      <c r="B35" s="57" t="s">
        <v>40</v>
      </c>
      <c r="C35" s="55" t="s">
        <v>41</v>
      </c>
      <c r="D35" s="16">
        <v>60</v>
      </c>
      <c r="E35" s="12" t="s">
        <v>41</v>
      </c>
      <c r="F35" s="20">
        <v>2</v>
      </c>
      <c r="G35" s="18" t="s">
        <v>10</v>
      </c>
      <c r="H35" s="13">
        <v>54985</v>
      </c>
      <c r="I35" s="19">
        <f t="shared" ref="I35:I36" si="0">F35*H35</f>
        <v>109970</v>
      </c>
      <c r="J35" s="19">
        <f>I35*1.22</f>
        <v>134163.4</v>
      </c>
    </row>
    <row r="36" spans="1:10" s="2" customFormat="1" ht="15" thickBot="1" x14ac:dyDescent="0.35">
      <c r="A36" s="46"/>
      <c r="B36" s="65" t="s">
        <v>42</v>
      </c>
      <c r="C36" s="66" t="s">
        <v>43</v>
      </c>
      <c r="D36" s="9">
        <v>60</v>
      </c>
      <c r="E36" s="24" t="s">
        <v>43</v>
      </c>
      <c r="F36" s="11">
        <v>2</v>
      </c>
      <c r="G36" s="14" t="s">
        <v>10</v>
      </c>
      <c r="H36" s="25">
        <v>18935</v>
      </c>
      <c r="I36" s="17">
        <f t="shared" si="0"/>
        <v>37870</v>
      </c>
      <c r="J36" s="17">
        <f>I36*1.22</f>
        <v>46201.4</v>
      </c>
    </row>
    <row r="37" spans="1:10" s="2" customFormat="1" x14ac:dyDescent="0.3">
      <c r="A37" s="46"/>
      <c r="B37" s="111" t="s">
        <v>44</v>
      </c>
      <c r="C37" s="52" t="s">
        <v>45</v>
      </c>
      <c r="D37" s="101">
        <v>60</v>
      </c>
      <c r="E37" s="8" t="s">
        <v>45</v>
      </c>
      <c r="F37" s="89">
        <v>2</v>
      </c>
      <c r="G37" s="95" t="s">
        <v>10</v>
      </c>
      <c r="H37" s="98">
        <v>21850</v>
      </c>
      <c r="I37" s="92">
        <f>F37*H37</f>
        <v>43700</v>
      </c>
      <c r="J37" s="92">
        <f>I37*1.22</f>
        <v>53314</v>
      </c>
    </row>
    <row r="38" spans="1:10" s="2" customFormat="1" x14ac:dyDescent="0.3">
      <c r="A38" s="46"/>
      <c r="B38" s="88"/>
      <c r="C38" s="53" t="s">
        <v>46</v>
      </c>
      <c r="D38" s="102"/>
      <c r="E38" s="5" t="s">
        <v>46</v>
      </c>
      <c r="F38" s="90"/>
      <c r="G38" s="96"/>
      <c r="H38" s="86"/>
      <c r="I38" s="93"/>
      <c r="J38" s="93"/>
    </row>
    <row r="39" spans="1:10" ht="15" customHeight="1" thickBot="1" x14ac:dyDescent="0.35">
      <c r="A39" s="31"/>
      <c r="B39" s="112"/>
      <c r="C39" s="49" t="s">
        <v>47</v>
      </c>
      <c r="D39" s="103"/>
      <c r="E39" s="10" t="s">
        <v>47</v>
      </c>
      <c r="F39" s="91"/>
      <c r="G39" s="97"/>
      <c r="H39" s="99"/>
      <c r="I39" s="94"/>
      <c r="J39" s="94"/>
    </row>
    <row r="40" spans="1:10" x14ac:dyDescent="0.3">
      <c r="A40" s="31"/>
      <c r="B40" s="100" t="s">
        <v>48</v>
      </c>
      <c r="C40" s="48" t="s">
        <v>15</v>
      </c>
      <c r="D40" s="104">
        <v>60</v>
      </c>
      <c r="E40" s="7" t="s">
        <v>15</v>
      </c>
      <c r="F40" s="104">
        <v>2</v>
      </c>
      <c r="G40" s="100" t="s">
        <v>10</v>
      </c>
      <c r="H40" s="85">
        <v>22530</v>
      </c>
      <c r="I40" s="87">
        <f>F40*H40</f>
        <v>45060</v>
      </c>
      <c r="J40" s="87">
        <f>I40*1.22</f>
        <v>54973.2</v>
      </c>
    </row>
    <row r="41" spans="1:10" x14ac:dyDescent="0.3">
      <c r="A41" s="31"/>
      <c r="B41" s="88"/>
      <c r="C41" s="53" t="s">
        <v>49</v>
      </c>
      <c r="D41" s="105"/>
      <c r="E41" s="5" t="s">
        <v>49</v>
      </c>
      <c r="F41" s="105"/>
      <c r="G41" s="88"/>
      <c r="H41" s="86"/>
      <c r="I41" s="88"/>
      <c r="J41" s="88"/>
    </row>
    <row r="42" spans="1:10" x14ac:dyDescent="0.3">
      <c r="A42" s="31"/>
      <c r="B42" s="31"/>
      <c r="C42" s="31"/>
      <c r="D42" s="32"/>
      <c r="E42" s="31"/>
      <c r="F42" s="31"/>
      <c r="G42" s="31"/>
      <c r="H42" s="67" t="s">
        <v>7</v>
      </c>
      <c r="I42" s="61">
        <f>SUM(I33:I41)</f>
        <v>273200</v>
      </c>
      <c r="J42" s="62">
        <f>SUM(J33:J41)</f>
        <v>333304</v>
      </c>
    </row>
    <row r="43" spans="1:10" x14ac:dyDescent="0.3">
      <c r="A43" s="31"/>
      <c r="B43" s="31"/>
      <c r="C43" s="31"/>
      <c r="D43" s="32"/>
      <c r="E43" s="31"/>
      <c r="F43" s="70"/>
      <c r="G43" s="70"/>
      <c r="H43" s="71" t="s">
        <v>57</v>
      </c>
      <c r="I43" s="72">
        <f>SUM(I23,I42)</f>
        <v>531500</v>
      </c>
      <c r="J43" s="72">
        <f>SUM(J23,J42)</f>
        <v>648430</v>
      </c>
    </row>
    <row r="44" spans="1:10" x14ac:dyDescent="0.3">
      <c r="A44" s="31"/>
      <c r="B44" s="59" t="s">
        <v>39</v>
      </c>
      <c r="C44" s="31"/>
      <c r="D44" s="32"/>
      <c r="E44" s="31"/>
      <c r="F44" s="31"/>
      <c r="G44" s="31"/>
      <c r="H44" s="31"/>
      <c r="I44" s="31"/>
      <c r="J44" s="31"/>
    </row>
    <row r="45" spans="1:10" x14ac:dyDescent="0.3">
      <c r="A45" s="31"/>
      <c r="B45" s="31"/>
      <c r="C45" s="31"/>
      <c r="D45" s="32"/>
      <c r="E45" s="31"/>
      <c r="F45" s="31"/>
      <c r="G45" s="31"/>
      <c r="H45" s="31"/>
      <c r="I45" s="31"/>
      <c r="J45" s="31"/>
    </row>
    <row r="46" spans="1:10" x14ac:dyDescent="0.3">
      <c r="A46" s="31"/>
      <c r="B46" s="31"/>
      <c r="C46" t="s">
        <v>66</v>
      </c>
      <c r="D46" s="32"/>
      <c r="E46" s="31"/>
      <c r="F46" s="31"/>
      <c r="G46" s="31"/>
      <c r="H46" s="31"/>
      <c r="I46" s="31"/>
      <c r="J46" s="31"/>
    </row>
    <row r="47" spans="1:10" x14ac:dyDescent="0.3">
      <c r="C47" t="s">
        <v>61</v>
      </c>
    </row>
    <row r="48" spans="1:10" x14ac:dyDescent="0.3">
      <c r="C48" t="s">
        <v>67</v>
      </c>
    </row>
    <row r="49" spans="3:3" x14ac:dyDescent="0.3">
      <c r="C49" t="s">
        <v>68</v>
      </c>
    </row>
    <row r="50" spans="3:3" x14ac:dyDescent="0.3">
      <c r="C50" t="s">
        <v>69</v>
      </c>
    </row>
  </sheetData>
  <mergeCells count="23">
    <mergeCell ref="D11:J11"/>
    <mergeCell ref="J14:J20"/>
    <mergeCell ref="K14:K20"/>
    <mergeCell ref="D30:J30"/>
    <mergeCell ref="B37:B39"/>
    <mergeCell ref="B14:B20"/>
    <mergeCell ref="D14:D20"/>
    <mergeCell ref="G14:G20"/>
    <mergeCell ref="H14:H20"/>
    <mergeCell ref="I14:I20"/>
    <mergeCell ref="B40:B41"/>
    <mergeCell ref="D37:D39"/>
    <mergeCell ref="D40:D41"/>
    <mergeCell ref="F40:F41"/>
    <mergeCell ref="G40:G41"/>
    <mergeCell ref="H40:H41"/>
    <mergeCell ref="I40:I41"/>
    <mergeCell ref="J40:J41"/>
    <mergeCell ref="F37:F39"/>
    <mergeCell ref="J37:J39"/>
    <mergeCell ref="G37:G39"/>
    <mergeCell ref="H37:H39"/>
    <mergeCell ref="I37:I39"/>
  </mergeCells>
  <pageMargins left="0.7" right="0.7" top="0.75" bottom="0.75" header="0.3" footer="0.3"/>
  <pageSetup paperSize="9" orientation="portrait" r:id="rId1"/>
  <headerFooter>
    <oddFooter>&amp;L_x000D_&amp;1#&amp;"Times New Roman"&amp;8&amp;K000000 Sensitivity: Internal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topLeftCell="B1" workbookViewId="0">
      <selection activeCell="D36" sqref="D36"/>
    </sheetView>
  </sheetViews>
  <sheetFormatPr defaultColWidth="9.109375" defaultRowHeight="14.4" x14ac:dyDescent="0.3"/>
  <cols>
    <col min="1" max="1" width="6.44140625" customWidth="1"/>
    <col min="2" max="2" width="34.33203125" bestFit="1" customWidth="1"/>
    <col min="3" max="3" width="26.33203125" customWidth="1"/>
    <col min="4" max="4" width="11.44140625" style="3" customWidth="1"/>
    <col min="5" max="5" width="29.33203125" customWidth="1"/>
    <col min="6" max="6" width="10.33203125" customWidth="1"/>
    <col min="7" max="7" width="8.6640625" customWidth="1"/>
    <col min="8" max="8" width="19.109375" customWidth="1"/>
    <col min="9" max="9" width="22" customWidth="1"/>
    <col min="10" max="10" width="20.88671875" customWidth="1"/>
    <col min="11" max="11" width="14.109375" customWidth="1"/>
  </cols>
  <sheetData>
    <row r="1" spans="1:11" s="31" customFormat="1" ht="13.8" x14ac:dyDescent="0.3">
      <c r="D1" s="32"/>
    </row>
    <row r="2" spans="1:11" s="31" customFormat="1" ht="13.8" x14ac:dyDescent="0.3">
      <c r="B2" s="33" t="s">
        <v>53</v>
      </c>
      <c r="C2" s="34"/>
      <c r="D2" s="34"/>
      <c r="F2" s="34"/>
      <c r="G2" s="34"/>
      <c r="H2" s="34"/>
    </row>
    <row r="3" spans="1:11" s="31" customFormat="1" ht="13.8" x14ac:dyDescent="0.3">
      <c r="B3" s="35"/>
      <c r="C3" s="36"/>
      <c r="D3" s="36"/>
      <c r="E3" s="36" t="s">
        <v>0</v>
      </c>
      <c r="F3" s="63" t="s">
        <v>61</v>
      </c>
      <c r="G3" s="35"/>
      <c r="H3" s="35"/>
    </row>
    <row r="4" spans="1:11" s="31" customFormat="1" ht="13.8" x14ac:dyDescent="0.3">
      <c r="B4" s="36"/>
      <c r="C4" s="36"/>
      <c r="D4" s="36"/>
      <c r="E4" s="36" t="s">
        <v>1</v>
      </c>
      <c r="F4" s="63">
        <v>10088390</v>
      </c>
      <c r="G4" s="37"/>
      <c r="H4" s="37"/>
    </row>
    <row r="5" spans="1:11" s="31" customFormat="1" ht="13.8" x14ac:dyDescent="0.3">
      <c r="B5" s="36"/>
      <c r="C5" s="36"/>
      <c r="D5" s="36"/>
      <c r="E5" s="36" t="s">
        <v>2</v>
      </c>
      <c r="F5" s="63" t="s">
        <v>62</v>
      </c>
      <c r="G5" s="37"/>
      <c r="H5" s="37"/>
    </row>
    <row r="6" spans="1:11" s="31" customFormat="1" ht="13.8" x14ac:dyDescent="0.3">
      <c r="B6" s="36"/>
      <c r="C6" s="36"/>
      <c r="D6" s="36"/>
      <c r="E6" s="36" t="s">
        <v>50</v>
      </c>
      <c r="F6" s="63" t="s">
        <v>63</v>
      </c>
      <c r="G6" s="37"/>
      <c r="H6" s="37"/>
    </row>
    <row r="7" spans="1:11" s="31" customFormat="1" ht="13.8" x14ac:dyDescent="0.3">
      <c r="B7" s="36"/>
      <c r="C7" s="36"/>
      <c r="D7" s="36"/>
      <c r="E7" s="36" t="s">
        <v>51</v>
      </c>
      <c r="F7" s="63" t="s">
        <v>64</v>
      </c>
      <c r="G7" s="37"/>
      <c r="H7" s="37"/>
    </row>
    <row r="8" spans="1:11" s="31" customFormat="1" ht="13.8" x14ac:dyDescent="0.3">
      <c r="B8" s="36"/>
      <c r="C8" s="36"/>
      <c r="D8" s="36"/>
      <c r="E8" s="36" t="s">
        <v>52</v>
      </c>
      <c r="F8" s="82">
        <v>45628</v>
      </c>
      <c r="G8" s="37"/>
      <c r="H8" s="37"/>
    </row>
    <row r="9" spans="1:11" s="31" customFormat="1" ht="13.8" x14ac:dyDescent="0.3">
      <c r="B9" s="36"/>
      <c r="C9" s="36"/>
      <c r="D9" s="36"/>
      <c r="E9" s="36" t="s">
        <v>3</v>
      </c>
      <c r="F9" s="63">
        <v>60</v>
      </c>
      <c r="G9" s="37"/>
      <c r="H9" s="37"/>
    </row>
    <row r="10" spans="1:11" s="31" customFormat="1" ht="13.8" x14ac:dyDescent="0.3">
      <c r="D10" s="32"/>
    </row>
    <row r="11" spans="1:11" s="31" customFormat="1" ht="13.8" x14ac:dyDescent="0.3">
      <c r="A11" s="73"/>
      <c r="B11" s="38"/>
      <c r="C11" s="38"/>
      <c r="D11" s="106"/>
      <c r="E11" s="106"/>
      <c r="F11" s="106"/>
      <c r="G11" s="106"/>
      <c r="H11" s="106"/>
      <c r="I11" s="106"/>
      <c r="J11" s="106"/>
      <c r="K11" s="39"/>
    </row>
    <row r="12" spans="1:11" s="31" customFormat="1" ht="13.8" x14ac:dyDescent="0.3">
      <c r="A12" s="73"/>
      <c r="B12" s="40"/>
      <c r="C12" s="40"/>
      <c r="D12" s="41"/>
      <c r="E12" s="41"/>
      <c r="F12" s="42"/>
      <c r="G12" s="42"/>
      <c r="H12" s="43"/>
      <c r="I12" s="42"/>
      <c r="J12" s="42"/>
      <c r="K12" s="44"/>
    </row>
    <row r="13" spans="1:11" s="46" customFormat="1" ht="54" customHeight="1" x14ac:dyDescent="0.3">
      <c r="A13" s="45"/>
      <c r="B13" s="1" t="s">
        <v>13</v>
      </c>
      <c r="C13" s="1" t="s">
        <v>14</v>
      </c>
      <c r="D13" s="21" t="s">
        <v>8</v>
      </c>
      <c r="E13" s="21" t="s">
        <v>6</v>
      </c>
      <c r="F13" s="22" t="s">
        <v>4</v>
      </c>
      <c r="G13" s="22" t="s">
        <v>5</v>
      </c>
      <c r="H13" s="6" t="s">
        <v>59</v>
      </c>
      <c r="I13" s="4" t="s">
        <v>54</v>
      </c>
      <c r="J13" s="4" t="s">
        <v>55</v>
      </c>
      <c r="K13" s="4" t="s">
        <v>58</v>
      </c>
    </row>
    <row r="14" spans="1:11" s="46" customFormat="1" ht="13.8" x14ac:dyDescent="0.3">
      <c r="A14" s="47"/>
      <c r="B14" s="136" t="s">
        <v>16</v>
      </c>
      <c r="C14" s="48" t="s">
        <v>17</v>
      </c>
      <c r="D14" s="115">
        <v>12</v>
      </c>
      <c r="E14" s="7" t="s">
        <v>17</v>
      </c>
      <c r="F14" s="130">
        <v>24</v>
      </c>
      <c r="G14" s="117" t="s">
        <v>9</v>
      </c>
      <c r="H14" s="126">
        <v>890</v>
      </c>
      <c r="I14" s="122">
        <f t="shared" ref="I14:I18" si="0">H14*F14</f>
        <v>21360</v>
      </c>
      <c r="J14" s="122">
        <f>I14*1.22</f>
        <v>26059.200000000001</v>
      </c>
      <c r="K14" s="109">
        <v>3</v>
      </c>
    </row>
    <row r="15" spans="1:11" s="46" customFormat="1" thickBot="1" x14ac:dyDescent="0.35">
      <c r="A15" s="47"/>
      <c r="B15" s="134"/>
      <c r="C15" s="49" t="s">
        <v>18</v>
      </c>
      <c r="D15" s="116"/>
      <c r="E15" s="10" t="s">
        <v>18</v>
      </c>
      <c r="F15" s="131"/>
      <c r="G15" s="118"/>
      <c r="H15" s="127"/>
      <c r="I15" s="123"/>
      <c r="J15" s="123"/>
      <c r="K15" s="110"/>
    </row>
    <row r="16" spans="1:11" s="46" customFormat="1" ht="13.8" x14ac:dyDescent="0.3">
      <c r="A16" s="47"/>
      <c r="B16" s="136" t="s">
        <v>19</v>
      </c>
      <c r="C16" s="48" t="s">
        <v>20</v>
      </c>
      <c r="D16" s="115">
        <v>12</v>
      </c>
      <c r="E16" s="7" t="s">
        <v>20</v>
      </c>
      <c r="F16" s="130">
        <v>24</v>
      </c>
      <c r="G16" s="125" t="s">
        <v>9</v>
      </c>
      <c r="H16" s="128">
        <v>575</v>
      </c>
      <c r="I16" s="124">
        <f t="shared" si="0"/>
        <v>13800</v>
      </c>
      <c r="J16" s="124">
        <f t="shared" ref="J16" si="1">I16*1.22</f>
        <v>16836</v>
      </c>
      <c r="K16" s="129">
        <v>3</v>
      </c>
    </row>
    <row r="17" spans="1:11" s="46" customFormat="1" thickBot="1" x14ac:dyDescent="0.35">
      <c r="A17" s="47"/>
      <c r="B17" s="137"/>
      <c r="C17" s="50" t="s">
        <v>21</v>
      </c>
      <c r="D17" s="115"/>
      <c r="E17" s="51" t="s">
        <v>21</v>
      </c>
      <c r="F17" s="130"/>
      <c r="G17" s="118"/>
      <c r="H17" s="127"/>
      <c r="I17" s="123"/>
      <c r="J17" s="123"/>
      <c r="K17" s="110"/>
    </row>
    <row r="18" spans="1:11" s="46" customFormat="1" ht="13.8" x14ac:dyDescent="0.3">
      <c r="A18" s="47"/>
      <c r="B18" s="133" t="s">
        <v>22</v>
      </c>
      <c r="C18" s="52" t="s">
        <v>23</v>
      </c>
      <c r="D18" s="135">
        <v>12</v>
      </c>
      <c r="E18" s="8" t="s">
        <v>23</v>
      </c>
      <c r="F18" s="132">
        <v>4</v>
      </c>
      <c r="G18" s="125" t="s">
        <v>9</v>
      </c>
      <c r="H18" s="128">
        <v>1739</v>
      </c>
      <c r="I18" s="124">
        <f t="shared" si="0"/>
        <v>6956</v>
      </c>
      <c r="J18" s="124">
        <f t="shared" ref="J18" si="2">I18*1.22</f>
        <v>8486.32</v>
      </c>
      <c r="K18" s="129">
        <v>3</v>
      </c>
    </row>
    <row r="19" spans="1:11" s="46" customFormat="1" thickBot="1" x14ac:dyDescent="0.35">
      <c r="A19" s="47"/>
      <c r="B19" s="134"/>
      <c r="C19" s="49" t="s">
        <v>24</v>
      </c>
      <c r="D19" s="116"/>
      <c r="E19" s="10" t="s">
        <v>24</v>
      </c>
      <c r="F19" s="131"/>
      <c r="G19" s="118"/>
      <c r="H19" s="127"/>
      <c r="I19" s="123"/>
      <c r="J19" s="123"/>
      <c r="K19" s="110"/>
    </row>
    <row r="20" spans="1:11" s="46" customFormat="1" ht="13.8" x14ac:dyDescent="0.3">
      <c r="A20" s="47"/>
      <c r="B20" s="136" t="s">
        <v>25</v>
      </c>
      <c r="C20" s="48" t="s">
        <v>26</v>
      </c>
      <c r="D20" s="115">
        <v>12</v>
      </c>
      <c r="E20" s="7" t="s">
        <v>26</v>
      </c>
      <c r="F20" s="132">
        <v>20</v>
      </c>
      <c r="G20" s="125" t="s">
        <v>9</v>
      </c>
      <c r="H20" s="128">
        <v>1455</v>
      </c>
      <c r="I20" s="124">
        <f>F20*H20</f>
        <v>29100</v>
      </c>
      <c r="J20" s="124">
        <f>I20*1.22</f>
        <v>35502</v>
      </c>
      <c r="K20" s="129">
        <v>3</v>
      </c>
    </row>
    <row r="21" spans="1:11" s="46" customFormat="1" ht="13.8" x14ac:dyDescent="0.3">
      <c r="A21" s="47"/>
      <c r="B21" s="138"/>
      <c r="C21" s="53" t="s">
        <v>27</v>
      </c>
      <c r="D21" s="115"/>
      <c r="E21" s="5" t="s">
        <v>27</v>
      </c>
      <c r="F21" s="130"/>
      <c r="G21" s="117"/>
      <c r="H21" s="126"/>
      <c r="I21" s="122"/>
      <c r="J21" s="122"/>
      <c r="K21" s="109"/>
    </row>
    <row r="22" spans="1:11" s="46" customFormat="1" thickBot="1" x14ac:dyDescent="0.35">
      <c r="A22" s="47"/>
      <c r="B22" s="137"/>
      <c r="C22" s="50" t="s">
        <v>28</v>
      </c>
      <c r="D22" s="115"/>
      <c r="E22" s="51" t="s">
        <v>28</v>
      </c>
      <c r="F22" s="131"/>
      <c r="G22" s="118"/>
      <c r="H22" s="127"/>
      <c r="I22" s="123"/>
      <c r="J22" s="123"/>
      <c r="K22" s="110"/>
    </row>
    <row r="23" spans="1:11" s="31" customFormat="1" ht="15" customHeight="1" thickBot="1" x14ac:dyDescent="0.35">
      <c r="A23" s="47"/>
      <c r="B23" s="54" t="s">
        <v>29</v>
      </c>
      <c r="C23" s="55" t="s">
        <v>30</v>
      </c>
      <c r="D23" s="56">
        <v>12</v>
      </c>
      <c r="E23" s="12" t="s">
        <v>30</v>
      </c>
      <c r="F23" s="56">
        <v>24</v>
      </c>
      <c r="G23" s="57" t="s">
        <v>9</v>
      </c>
      <c r="H23" s="13">
        <v>126</v>
      </c>
      <c r="I23" s="58">
        <f>F23*H23</f>
        <v>3024</v>
      </c>
      <c r="J23" s="58">
        <f>I23*1.22</f>
        <v>3689.2799999999997</v>
      </c>
      <c r="K23" s="83">
        <v>3</v>
      </c>
    </row>
    <row r="24" spans="1:11" s="31" customFormat="1" ht="13.8" x14ac:dyDescent="0.3">
      <c r="B24" s="59"/>
      <c r="C24" s="59"/>
      <c r="D24" s="47"/>
      <c r="F24" s="60"/>
      <c r="G24" s="60"/>
      <c r="H24" s="60" t="s">
        <v>57</v>
      </c>
      <c r="I24" s="61">
        <f>SUM(I14:I23)</f>
        <v>74240</v>
      </c>
      <c r="J24" s="62">
        <f>SUM(J14:J23)</f>
        <v>90572.799999999988</v>
      </c>
    </row>
    <row r="25" spans="1:11" s="31" customFormat="1" ht="13.8" x14ac:dyDescent="0.3">
      <c r="C25" s="59"/>
      <c r="D25" s="47"/>
    </row>
    <row r="26" spans="1:11" s="31" customFormat="1" ht="13.8" x14ac:dyDescent="0.3">
      <c r="B26" s="59" t="s">
        <v>39</v>
      </c>
      <c r="D26" s="32"/>
    </row>
    <row r="27" spans="1:11" s="31" customFormat="1" ht="13.8" x14ac:dyDescent="0.3">
      <c r="D27" s="32"/>
    </row>
    <row r="28" spans="1:11" x14ac:dyDescent="0.3">
      <c r="C28" t="s">
        <v>66</v>
      </c>
    </row>
    <row r="29" spans="1:11" x14ac:dyDescent="0.3">
      <c r="C29" t="s">
        <v>61</v>
      </c>
      <c r="H29" s="31"/>
    </row>
    <row r="30" spans="1:11" x14ac:dyDescent="0.3">
      <c r="C30" t="s">
        <v>67</v>
      </c>
    </row>
    <row r="31" spans="1:11" x14ac:dyDescent="0.3">
      <c r="C31" t="s">
        <v>68</v>
      </c>
    </row>
    <row r="32" spans="1:11" x14ac:dyDescent="0.3">
      <c r="C32" t="s">
        <v>69</v>
      </c>
    </row>
  </sheetData>
  <mergeCells count="33">
    <mergeCell ref="D11:J11"/>
    <mergeCell ref="F14:F15"/>
    <mergeCell ref="F16:F17"/>
    <mergeCell ref="F20:F22"/>
    <mergeCell ref="B18:B19"/>
    <mergeCell ref="D18:D19"/>
    <mergeCell ref="F18:F19"/>
    <mergeCell ref="B14:B15"/>
    <mergeCell ref="B16:B17"/>
    <mergeCell ref="B20:B22"/>
    <mergeCell ref="D14:D15"/>
    <mergeCell ref="D16:D17"/>
    <mergeCell ref="D20:D22"/>
    <mergeCell ref="H20:H22"/>
    <mergeCell ref="G14:G15"/>
    <mergeCell ref="G16:G17"/>
    <mergeCell ref="K14:K15"/>
    <mergeCell ref="K16:K17"/>
    <mergeCell ref="K18:K19"/>
    <mergeCell ref="K20:K22"/>
    <mergeCell ref="J14:J15"/>
    <mergeCell ref="J20:J22"/>
    <mergeCell ref="J16:J17"/>
    <mergeCell ref="J18:J19"/>
    <mergeCell ref="I14:I15"/>
    <mergeCell ref="I16:I17"/>
    <mergeCell ref="I18:I19"/>
    <mergeCell ref="I20:I22"/>
    <mergeCell ref="G18:G19"/>
    <mergeCell ref="G20:G22"/>
    <mergeCell ref="H14:H15"/>
    <mergeCell ref="H16:H17"/>
    <mergeCell ref="H18:H19"/>
  </mergeCells>
  <pageMargins left="0.7" right="0.7" top="0.75" bottom="0.75" header="0.3" footer="0.3"/>
  <pageSetup paperSize="9" orientation="portrait" r:id="rId1"/>
  <headerFooter>
    <oddFooter>&amp;L_x000D_&amp;1#&amp;"Times New Roman"&amp;8&amp;K000000 Sensitivity: Internal</oddFooter>
  </headerFooter>
</worksheet>
</file>

<file path=docMetadata/LabelInfo.xml><?xml version="1.0" encoding="utf-8"?>
<clbl:labelList xmlns:clbl="http://schemas.microsoft.com/office/2020/mipLabelMetadata">
  <clbl:label id="{18450391-6d50-49e0-a466-bfda2ff2a5e1}" enabled="1" method="Privileged" siteId="{65f51067-7d65-4aa9-b996-4cc43a0d7111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2023-09-05T05:39:04Z</dcterms:created>
  <dcterms:modified xsi:type="dcterms:W3CDTF">2024-11-29T10:05:36Z</dcterms:modified>
</cp:coreProperties>
</file>